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cebi/Dropbox (Fongogo)/Pro/İçerikler/Modeller/"/>
    </mc:Choice>
  </mc:AlternateContent>
  <xr:revisionPtr revIDLastSave="0" documentId="13_ncr:1_{1AE877FC-77C1-CE4B-B9B1-6757B60643B8}" xr6:coauthVersionLast="47" xr6:coauthVersionMax="47" xr10:uidLastSave="{00000000-0000-0000-0000-000000000000}"/>
  <bookViews>
    <workbookView xWindow="360" yWindow="760" windowWidth="27240" windowHeight="15680" xr2:uid="{F5CC827A-8FD1-AA4D-9111-786BB6DE8C27}"/>
  </bookViews>
  <sheets>
    <sheet name="Hesaplar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6" i="1" l="1"/>
  <c r="J35" i="1"/>
  <c r="O34" i="1"/>
  <c r="J37" i="1"/>
  <c r="D25" i="1"/>
  <c r="D24" i="1" s="1"/>
  <c r="D18" i="1"/>
  <c r="D17" i="1" s="1"/>
  <c r="O37" i="1" l="1"/>
  <c r="C37" i="1"/>
  <c r="D35" i="1" l="1"/>
  <c r="D36" i="1"/>
  <c r="E34" i="1"/>
  <c r="E37" i="1" s="1"/>
  <c r="D33" i="1" l="1"/>
  <c r="D32" i="1"/>
  <c r="D34" i="1"/>
  <c r="D31" i="1"/>
  <c r="D11" i="1"/>
  <c r="D12" i="1"/>
  <c r="D37" i="1" l="1"/>
  <c r="F33" i="1"/>
  <c r="G33" i="1" s="1"/>
  <c r="F36" i="1"/>
  <c r="G36" i="1" s="1"/>
  <c r="F35" i="1"/>
  <c r="G35" i="1" s="1"/>
  <c r="F34" i="1"/>
  <c r="G34" i="1" s="1"/>
  <c r="F31" i="1"/>
  <c r="F32" i="1"/>
  <c r="G32" i="1" s="1"/>
  <c r="D10" i="1"/>
  <c r="G31" i="1" l="1"/>
  <c r="F37" i="1"/>
  <c r="G37" i="1" l="1"/>
  <c r="H33" i="1" s="1"/>
  <c r="H31" i="1"/>
  <c r="H32" i="1"/>
  <c r="H34" i="1" l="1"/>
  <c r="D19" i="1"/>
  <c r="H35" i="1"/>
  <c r="H36" i="1"/>
  <c r="H37" i="1" l="1"/>
  <c r="K36" i="1"/>
  <c r="L36" i="1" s="1"/>
  <c r="K34" i="1"/>
  <c r="L34" i="1" s="1"/>
  <c r="K33" i="1"/>
  <c r="L33" i="1" s="1"/>
  <c r="K32" i="1"/>
  <c r="L32" i="1" s="1"/>
  <c r="K31" i="1"/>
  <c r="K35" i="1"/>
  <c r="L35" i="1" s="1"/>
  <c r="K37" i="1" l="1"/>
  <c r="L31" i="1"/>
  <c r="L37" i="1" l="1"/>
  <c r="D26" i="1" s="1"/>
  <c r="M35" i="1" l="1"/>
  <c r="M34" i="1"/>
  <c r="M32" i="1"/>
  <c r="M33" i="1"/>
  <c r="M36" i="1"/>
  <c r="M31" i="1"/>
  <c r="M37" i="1" l="1"/>
  <c r="P33" i="1"/>
  <c r="Q33" i="1" s="1"/>
  <c r="P31" i="1"/>
  <c r="P36" i="1"/>
  <c r="Q36" i="1" s="1"/>
  <c r="P32" i="1"/>
  <c r="Q32" i="1" s="1"/>
  <c r="P35" i="1"/>
  <c r="Q35" i="1" s="1"/>
  <c r="P34" i="1"/>
  <c r="Q34" i="1" s="1"/>
  <c r="P37" i="1" l="1"/>
  <c r="Q31" i="1"/>
  <c r="Q37" i="1" l="1"/>
  <c r="R34" i="1" l="1"/>
  <c r="R35" i="1"/>
  <c r="R32" i="1"/>
  <c r="R36" i="1"/>
  <c r="R33" i="1"/>
  <c r="R31" i="1"/>
  <c r="R37" i="1" l="1"/>
</calcChain>
</file>

<file path=xl/sharedStrings.xml><?xml version="1.0" encoding="utf-8"?>
<sst xmlns="http://schemas.openxmlformats.org/spreadsheetml/2006/main" count="52" uniqueCount="22">
  <si>
    <t>Otomatik Sermaye Tablosu</t>
  </si>
  <si>
    <t>1. Yatırım Turu</t>
  </si>
  <si>
    <t>2. Yatırım Turu</t>
  </si>
  <si>
    <t>3. Yatırım Turu</t>
  </si>
  <si>
    <t>Kurucu Ortak 1</t>
  </si>
  <si>
    <t>Kurucu Ortak 2</t>
  </si>
  <si>
    <t>Kurucu Ortak 3</t>
  </si>
  <si>
    <t>1. Tur Yatırımcılar</t>
  </si>
  <si>
    <t>2. Tur Yatırımcılar</t>
  </si>
  <si>
    <t>3. Tur Yatırımcılar</t>
  </si>
  <si>
    <t>Paylar</t>
  </si>
  <si>
    <t>Toplam</t>
  </si>
  <si>
    <t>Oran (%)</t>
  </si>
  <si>
    <t xml:space="preserve">Yeni </t>
  </si>
  <si>
    <t>Yatırım Sonrası</t>
  </si>
  <si>
    <t>Yatırım</t>
  </si>
  <si>
    <t>Tutarı</t>
  </si>
  <si>
    <t>Yatırım Tutarı</t>
  </si>
  <si>
    <t>Yatırım Öncesi Değerleme</t>
  </si>
  <si>
    <t>Verilen Pay Oranı (%)</t>
  </si>
  <si>
    <t>Yatırım Sonrası Değerleme</t>
  </si>
  <si>
    <t>Yeni Pay Fiyatı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</si>
</sst>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2" applyNumberFormat="1" applyFont="1"/>
    <xf numFmtId="43" fontId="0" fillId="0" borderId="0" xfId="1" applyFont="1"/>
    <xf numFmtId="165" fontId="0" fillId="0" borderId="0" xfId="1" applyNumberFormat="1" applyFont="1"/>
    <xf numFmtId="0" fontId="3" fillId="0" borderId="0" xfId="0" applyFont="1"/>
    <xf numFmtId="165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4" fontId="1" fillId="0" borderId="0" xfId="2" applyNumberFormat="1" applyFont="1" applyFill="1"/>
    <xf numFmtId="165" fontId="1" fillId="0" borderId="0" xfId="1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Continuous"/>
    </xf>
    <xf numFmtId="0" fontId="0" fillId="0" borderId="2" xfId="0" applyBorder="1"/>
    <xf numFmtId="165" fontId="0" fillId="0" borderId="2" xfId="1" applyNumberFormat="1" applyFont="1" applyBorder="1"/>
    <xf numFmtId="164" fontId="0" fillId="0" borderId="2" xfId="2" applyNumberFormat="1" applyFont="1" applyBorder="1"/>
    <xf numFmtId="165" fontId="0" fillId="0" borderId="2" xfId="0" applyNumberFormat="1" applyBorder="1"/>
    <xf numFmtId="0" fontId="3" fillId="0" borderId="3" xfId="0" applyFont="1" applyBorder="1"/>
    <xf numFmtId="165" fontId="3" fillId="0" borderId="3" xfId="1" applyNumberFormat="1" applyFont="1" applyBorder="1"/>
    <xf numFmtId="164" fontId="3" fillId="0" borderId="3" xfId="2" applyNumberFormat="1" applyFont="1" applyBorder="1"/>
    <xf numFmtId="165" fontId="4" fillId="3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139700</xdr:rowOff>
    </xdr:from>
    <xdr:to>
      <xdr:col>1</xdr:col>
      <xdr:colOff>2400300</xdr:colOff>
      <xdr:row>3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1495A0-64E9-3D40-9EE3-77B015C69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39700"/>
          <a:ext cx="2400300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A1031-5F07-664B-B11D-4D39B1EEB5A9}">
  <dimension ref="B5:R39"/>
  <sheetViews>
    <sheetView showGridLines="0" tabSelected="1" workbookViewId="0">
      <selection activeCell="C16" sqref="C16"/>
    </sheetView>
  </sheetViews>
  <sheetFormatPr baseColWidth="10" defaultRowHeight="16" x14ac:dyDescent="0.2"/>
  <cols>
    <col min="1" max="1" width="3" customWidth="1"/>
    <col min="2" max="2" width="32.6640625" bestFit="1" customWidth="1"/>
    <col min="3" max="3" width="11.5" bestFit="1" customWidth="1"/>
    <col min="4" max="4" width="13" bestFit="1" customWidth="1"/>
    <col min="5" max="6" width="10.83203125" customWidth="1"/>
    <col min="7" max="7" width="13.6640625" bestFit="1" customWidth="1"/>
    <col min="8" max="8" width="10.83203125" customWidth="1"/>
    <col min="9" max="9" width="1.6640625" customWidth="1"/>
    <col min="12" max="12" width="13.6640625" bestFit="1" customWidth="1"/>
    <col min="14" max="14" width="1.5" customWidth="1"/>
    <col min="17" max="17" width="13.6640625" bestFit="1" customWidth="1"/>
  </cols>
  <sheetData>
    <row r="5" spans="2:4" ht="21" x14ac:dyDescent="0.25">
      <c r="B5" s="10" t="s">
        <v>0</v>
      </c>
    </row>
    <row r="6" spans="2:4" x14ac:dyDescent="0.2">
      <c r="B6" s="4"/>
    </row>
    <row r="7" spans="2:4" ht="19" x14ac:dyDescent="0.25">
      <c r="B7" s="12" t="s">
        <v>1</v>
      </c>
    </row>
    <row r="8" spans="2:4" x14ac:dyDescent="0.2">
      <c r="B8" t="s">
        <v>17</v>
      </c>
      <c r="D8" s="21">
        <v>500000</v>
      </c>
    </row>
    <row r="9" spans="2:4" x14ac:dyDescent="0.2">
      <c r="B9" t="s">
        <v>18</v>
      </c>
      <c r="D9" s="21">
        <v>5000000</v>
      </c>
    </row>
    <row r="10" spans="2:4" x14ac:dyDescent="0.2">
      <c r="B10" t="s">
        <v>19</v>
      </c>
      <c r="D10" s="8">
        <f>D8/D11</f>
        <v>9.0909090909090912E-2</v>
      </c>
    </row>
    <row r="11" spans="2:4" x14ac:dyDescent="0.2">
      <c r="B11" t="s">
        <v>20</v>
      </c>
      <c r="D11" s="9">
        <f>D9+D8</f>
        <v>5500000</v>
      </c>
    </row>
    <row r="12" spans="2:4" x14ac:dyDescent="0.2">
      <c r="B12" t="s">
        <v>21</v>
      </c>
      <c r="D12" s="2">
        <f>+D9/C37</f>
        <v>83.333333333333329</v>
      </c>
    </row>
    <row r="14" spans="2:4" ht="19" x14ac:dyDescent="0.25">
      <c r="B14" s="12" t="s">
        <v>2</v>
      </c>
    </row>
    <row r="15" spans="2:4" x14ac:dyDescent="0.2">
      <c r="B15" t="s">
        <v>17</v>
      </c>
      <c r="D15" s="21">
        <v>1000000</v>
      </c>
    </row>
    <row r="16" spans="2:4" x14ac:dyDescent="0.2">
      <c r="B16" t="s">
        <v>18</v>
      </c>
      <c r="D16" s="21">
        <v>10000000</v>
      </c>
    </row>
    <row r="17" spans="2:18" x14ac:dyDescent="0.2">
      <c r="B17" t="s">
        <v>19</v>
      </c>
      <c r="D17" s="8">
        <f>D15/D18</f>
        <v>9.0909090909090912E-2</v>
      </c>
    </row>
    <row r="18" spans="2:18" x14ac:dyDescent="0.2">
      <c r="B18" t="s">
        <v>20</v>
      </c>
      <c r="D18" s="9">
        <f>D16+D15</f>
        <v>11000000</v>
      </c>
    </row>
    <row r="19" spans="2:18" x14ac:dyDescent="0.2">
      <c r="B19" t="s">
        <v>21</v>
      </c>
      <c r="D19" s="2">
        <f>+D16/G37</f>
        <v>151.5151515151515</v>
      </c>
    </row>
    <row r="21" spans="2:18" ht="19" x14ac:dyDescent="0.25">
      <c r="B21" s="12" t="s">
        <v>3</v>
      </c>
    </row>
    <row r="22" spans="2:18" x14ac:dyDescent="0.2">
      <c r="B22" t="s">
        <v>17</v>
      </c>
      <c r="D22" s="21">
        <v>5000000</v>
      </c>
    </row>
    <row r="23" spans="2:18" x14ac:dyDescent="0.2">
      <c r="B23" t="s">
        <v>18</v>
      </c>
      <c r="D23" s="21">
        <v>30000000</v>
      </c>
    </row>
    <row r="24" spans="2:18" x14ac:dyDescent="0.2">
      <c r="B24" t="s">
        <v>19</v>
      </c>
      <c r="D24" s="8">
        <f>D22/D25</f>
        <v>0.14285714285714285</v>
      </c>
    </row>
    <row r="25" spans="2:18" x14ac:dyDescent="0.2">
      <c r="B25" t="s">
        <v>20</v>
      </c>
      <c r="D25" s="9">
        <f>D23+D22</f>
        <v>35000000</v>
      </c>
    </row>
    <row r="26" spans="2:18" x14ac:dyDescent="0.2">
      <c r="B26" t="s">
        <v>21</v>
      </c>
      <c r="D26" s="2">
        <f>+D23/L37</f>
        <v>413.22314049586777</v>
      </c>
    </row>
    <row r="28" spans="2:18" ht="17" thickBot="1" x14ac:dyDescent="0.25">
      <c r="B28" s="6"/>
      <c r="C28" s="6"/>
      <c r="D28" s="6"/>
      <c r="E28" s="13" t="s">
        <v>1</v>
      </c>
      <c r="F28" s="13"/>
      <c r="G28" s="13"/>
      <c r="H28" s="13"/>
      <c r="I28" s="6"/>
      <c r="J28" s="13" t="s">
        <v>2</v>
      </c>
      <c r="K28" s="13"/>
      <c r="L28" s="13"/>
      <c r="M28" s="13"/>
      <c r="N28" s="6"/>
      <c r="O28" s="13" t="s">
        <v>3</v>
      </c>
      <c r="P28" s="13"/>
      <c r="Q28" s="13"/>
      <c r="R28" s="13"/>
    </row>
    <row r="29" spans="2:18" x14ac:dyDescent="0.2">
      <c r="B29" s="6"/>
      <c r="C29" s="6"/>
      <c r="D29" s="6"/>
      <c r="E29" s="6" t="s">
        <v>15</v>
      </c>
      <c r="F29" s="6" t="s">
        <v>13</v>
      </c>
      <c r="G29" s="6" t="s">
        <v>14</v>
      </c>
      <c r="H29" s="6"/>
      <c r="I29" s="6"/>
      <c r="J29" s="6" t="s">
        <v>15</v>
      </c>
      <c r="K29" s="6" t="s">
        <v>13</v>
      </c>
      <c r="L29" s="6" t="s">
        <v>14</v>
      </c>
      <c r="M29" s="6"/>
      <c r="N29" s="6"/>
      <c r="O29" s="6" t="s">
        <v>15</v>
      </c>
      <c r="P29" s="6" t="s">
        <v>13</v>
      </c>
      <c r="Q29" s="6" t="s">
        <v>14</v>
      </c>
      <c r="R29" s="6"/>
    </row>
    <row r="30" spans="2:18" x14ac:dyDescent="0.2">
      <c r="B30" s="6"/>
      <c r="C30" s="6" t="s">
        <v>10</v>
      </c>
      <c r="D30" s="7" t="s">
        <v>12</v>
      </c>
      <c r="E30" s="6" t="s">
        <v>16</v>
      </c>
      <c r="F30" s="6" t="s">
        <v>10</v>
      </c>
      <c r="G30" s="6" t="s">
        <v>10</v>
      </c>
      <c r="H30" s="7" t="s">
        <v>12</v>
      </c>
      <c r="I30" s="7"/>
      <c r="J30" s="6" t="s">
        <v>16</v>
      </c>
      <c r="K30" s="6" t="s">
        <v>10</v>
      </c>
      <c r="L30" s="6" t="s">
        <v>10</v>
      </c>
      <c r="M30" s="7" t="s">
        <v>12</v>
      </c>
      <c r="N30" s="7"/>
      <c r="O30" s="6" t="s">
        <v>16</v>
      </c>
      <c r="P30" s="6" t="s">
        <v>10</v>
      </c>
      <c r="Q30" s="6" t="s">
        <v>10</v>
      </c>
      <c r="R30" s="7" t="s">
        <v>12</v>
      </c>
    </row>
    <row r="31" spans="2:18" x14ac:dyDescent="0.2">
      <c r="B31" t="s">
        <v>4</v>
      </c>
      <c r="C31" s="21">
        <v>20000</v>
      </c>
      <c r="D31" s="1">
        <f>+C31/$C$37</f>
        <v>0.33333333333333331</v>
      </c>
      <c r="E31" s="3">
        <v>0</v>
      </c>
      <c r="F31" s="3">
        <f>+E31/$D$12</f>
        <v>0</v>
      </c>
      <c r="G31" s="5">
        <f>+C31+F31</f>
        <v>20000</v>
      </c>
      <c r="H31" s="1">
        <f t="shared" ref="H31:H36" si="0">+G31/$G$37</f>
        <v>0.30303030303030304</v>
      </c>
      <c r="I31" s="1"/>
      <c r="J31" s="3">
        <v>0</v>
      </c>
      <c r="K31" s="3">
        <f>+J31/$D$19</f>
        <v>0</v>
      </c>
      <c r="L31" s="5">
        <f>+G31+K31</f>
        <v>20000</v>
      </c>
      <c r="M31" s="1">
        <f>+L31/$L$37</f>
        <v>0.27548209366391185</v>
      </c>
      <c r="N31" s="1"/>
      <c r="O31" s="3">
        <v>0</v>
      </c>
      <c r="P31" s="3">
        <f>+O31/$D$26</f>
        <v>0</v>
      </c>
      <c r="Q31" s="5">
        <f>+L31+P31</f>
        <v>20000</v>
      </c>
      <c r="R31" s="1">
        <f>+Q31/$Q$37</f>
        <v>0.23612750885478159</v>
      </c>
    </row>
    <row r="32" spans="2:18" x14ac:dyDescent="0.2">
      <c r="B32" t="s">
        <v>5</v>
      </c>
      <c r="C32" s="21">
        <v>20000</v>
      </c>
      <c r="D32" s="1">
        <f>+C32/$C$37</f>
        <v>0.33333333333333331</v>
      </c>
      <c r="E32" s="3">
        <v>0</v>
      </c>
      <c r="F32" s="3">
        <f>+E32/$D$12</f>
        <v>0</v>
      </c>
      <c r="G32" s="5">
        <f t="shared" ref="G32:G34" si="1">+C32+F32</f>
        <v>20000</v>
      </c>
      <c r="H32" s="1">
        <f t="shared" si="0"/>
        <v>0.30303030303030304</v>
      </c>
      <c r="I32" s="1"/>
      <c r="J32" s="3">
        <v>0</v>
      </c>
      <c r="K32" s="3">
        <f t="shared" ref="K32:K34" si="2">+J32/$D$19</f>
        <v>0</v>
      </c>
      <c r="L32" s="5">
        <f t="shared" ref="L32:L36" si="3">+G32+K32</f>
        <v>20000</v>
      </c>
      <c r="M32" s="1">
        <f t="shared" ref="M32:M36" si="4">+L32/$L$37</f>
        <v>0.27548209366391185</v>
      </c>
      <c r="N32" s="1"/>
      <c r="O32" s="3">
        <v>0</v>
      </c>
      <c r="P32" s="3">
        <f t="shared" ref="P32:P36" si="5">+O32/$D$26</f>
        <v>0</v>
      </c>
      <c r="Q32" s="5">
        <f t="shared" ref="Q32:Q36" si="6">+L32+P32</f>
        <v>20000</v>
      </c>
      <c r="R32" s="1">
        <f t="shared" ref="R32:R36" si="7">+Q32/$Q$37</f>
        <v>0.23612750885478159</v>
      </c>
    </row>
    <row r="33" spans="2:18" x14ac:dyDescent="0.2">
      <c r="B33" t="s">
        <v>6</v>
      </c>
      <c r="C33" s="21">
        <v>20000</v>
      </c>
      <c r="D33" s="1">
        <f>+C33/$C$37</f>
        <v>0.33333333333333331</v>
      </c>
      <c r="E33" s="3">
        <v>0</v>
      </c>
      <c r="F33" s="3">
        <f>+E33/$D$12</f>
        <v>0</v>
      </c>
      <c r="G33" s="5">
        <f t="shared" si="1"/>
        <v>20000</v>
      </c>
      <c r="H33" s="1">
        <f t="shared" si="0"/>
        <v>0.30303030303030304</v>
      </c>
      <c r="I33" s="1"/>
      <c r="J33" s="3">
        <v>0</v>
      </c>
      <c r="K33" s="3">
        <f t="shared" si="2"/>
        <v>0</v>
      </c>
      <c r="L33" s="5">
        <f t="shared" si="3"/>
        <v>20000</v>
      </c>
      <c r="M33" s="1">
        <f t="shared" si="4"/>
        <v>0.27548209366391185</v>
      </c>
      <c r="N33" s="1"/>
      <c r="O33" s="3">
        <v>0</v>
      </c>
      <c r="P33" s="3">
        <f t="shared" si="5"/>
        <v>0</v>
      </c>
      <c r="Q33" s="5">
        <f t="shared" si="6"/>
        <v>20000</v>
      </c>
      <c r="R33" s="1">
        <f t="shared" si="7"/>
        <v>0.23612750885478159</v>
      </c>
    </row>
    <row r="34" spans="2:18" x14ac:dyDescent="0.2">
      <c r="B34" t="s">
        <v>7</v>
      </c>
      <c r="C34" s="3">
        <v>0</v>
      </c>
      <c r="D34" s="1">
        <f>+C34/$C$37</f>
        <v>0</v>
      </c>
      <c r="E34" s="3">
        <f>+D8</f>
        <v>500000</v>
      </c>
      <c r="F34" s="3">
        <f>+E34/$D$12</f>
        <v>6000</v>
      </c>
      <c r="G34" s="5">
        <f t="shared" si="1"/>
        <v>6000</v>
      </c>
      <c r="H34" s="1">
        <f t="shared" si="0"/>
        <v>9.0909090909090912E-2</v>
      </c>
      <c r="I34" s="1"/>
      <c r="J34" s="3">
        <v>0</v>
      </c>
      <c r="K34" s="3">
        <f t="shared" si="2"/>
        <v>0</v>
      </c>
      <c r="L34" s="5">
        <f t="shared" si="3"/>
        <v>6000</v>
      </c>
      <c r="M34" s="1">
        <f t="shared" si="4"/>
        <v>8.2644628099173556E-2</v>
      </c>
      <c r="N34" s="1"/>
      <c r="O34" s="3">
        <f>+M8</f>
        <v>0</v>
      </c>
      <c r="P34" s="3">
        <f t="shared" si="5"/>
        <v>0</v>
      </c>
      <c r="Q34" s="5">
        <f t="shared" si="6"/>
        <v>6000</v>
      </c>
      <c r="R34" s="1">
        <f t="shared" si="7"/>
        <v>7.0838252656434481E-2</v>
      </c>
    </row>
    <row r="35" spans="2:18" x14ac:dyDescent="0.2">
      <c r="B35" t="s">
        <v>8</v>
      </c>
      <c r="C35" s="3">
        <v>0</v>
      </c>
      <c r="D35" s="1">
        <f t="shared" ref="D35:D36" si="8">+C35/$C$37</f>
        <v>0</v>
      </c>
      <c r="E35" s="3">
        <v>0</v>
      </c>
      <c r="F35" s="3">
        <f t="shared" ref="F35:F36" si="9">+E35/$D$12</f>
        <v>0</v>
      </c>
      <c r="G35" s="5">
        <f t="shared" ref="G35:G36" si="10">+C35+F35</f>
        <v>0</v>
      </c>
      <c r="H35" s="1">
        <f t="shared" si="0"/>
        <v>0</v>
      </c>
      <c r="I35" s="1"/>
      <c r="J35" s="3">
        <f>D15</f>
        <v>1000000</v>
      </c>
      <c r="K35" s="3">
        <f>+J35/$D$19</f>
        <v>6600.0000000000009</v>
      </c>
      <c r="L35" s="5">
        <f t="shared" si="3"/>
        <v>6600.0000000000009</v>
      </c>
      <c r="M35" s="1">
        <f t="shared" si="4"/>
        <v>9.0909090909090925E-2</v>
      </c>
      <c r="N35" s="1"/>
      <c r="O35" s="3">
        <v>0</v>
      </c>
      <c r="P35" s="3">
        <f t="shared" si="5"/>
        <v>0</v>
      </c>
      <c r="Q35" s="5">
        <f t="shared" si="6"/>
        <v>6600.0000000000009</v>
      </c>
      <c r="R35" s="1">
        <f t="shared" si="7"/>
        <v>7.7922077922077934E-2</v>
      </c>
    </row>
    <row r="36" spans="2:18" x14ac:dyDescent="0.2">
      <c r="B36" s="14" t="s">
        <v>9</v>
      </c>
      <c r="C36" s="15">
        <v>0</v>
      </c>
      <c r="D36" s="16">
        <f t="shared" si="8"/>
        <v>0</v>
      </c>
      <c r="E36" s="15">
        <v>0</v>
      </c>
      <c r="F36" s="15">
        <f t="shared" si="9"/>
        <v>0</v>
      </c>
      <c r="G36" s="17">
        <f t="shared" si="10"/>
        <v>0</v>
      </c>
      <c r="H36" s="16">
        <f t="shared" si="0"/>
        <v>0</v>
      </c>
      <c r="I36" s="16"/>
      <c r="J36" s="15">
        <v>0</v>
      </c>
      <c r="K36" s="15">
        <f>+J36/$D$19</f>
        <v>0</v>
      </c>
      <c r="L36" s="17">
        <f t="shared" si="3"/>
        <v>0</v>
      </c>
      <c r="M36" s="16">
        <f t="shared" si="4"/>
        <v>0</v>
      </c>
      <c r="N36" s="16"/>
      <c r="O36" s="15">
        <f>D22</f>
        <v>5000000</v>
      </c>
      <c r="P36" s="15">
        <f t="shared" si="5"/>
        <v>12100</v>
      </c>
      <c r="Q36" s="17">
        <f t="shared" si="6"/>
        <v>12100</v>
      </c>
      <c r="R36" s="16">
        <f t="shared" si="7"/>
        <v>0.14285714285714285</v>
      </c>
    </row>
    <row r="37" spans="2:18" ht="17" thickBot="1" x14ac:dyDescent="0.25">
      <c r="B37" s="18" t="s">
        <v>11</v>
      </c>
      <c r="C37" s="19">
        <f>+SUM(C31:C36)</f>
        <v>60000</v>
      </c>
      <c r="D37" s="20">
        <f t="shared" ref="D37:H37" si="11">+SUM(D31:D36)</f>
        <v>1</v>
      </c>
      <c r="E37" s="19">
        <f t="shared" si="11"/>
        <v>500000</v>
      </c>
      <c r="F37" s="19">
        <f t="shared" si="11"/>
        <v>6000</v>
      </c>
      <c r="G37" s="19">
        <f t="shared" si="11"/>
        <v>66000</v>
      </c>
      <c r="H37" s="20">
        <f t="shared" si="11"/>
        <v>1</v>
      </c>
      <c r="I37" s="20"/>
      <c r="J37" s="19">
        <f t="shared" ref="J37" si="12">+SUM(J31:J36)</f>
        <v>1000000</v>
      </c>
      <c r="K37" s="19">
        <f t="shared" ref="K37" si="13">+SUM(K31:K36)</f>
        <v>6600.0000000000009</v>
      </c>
      <c r="L37" s="19">
        <f t="shared" ref="L37" si="14">+SUM(L31:L36)</f>
        <v>72600</v>
      </c>
      <c r="M37" s="20">
        <f t="shared" ref="M37" si="15">+SUM(M31:M36)</f>
        <v>1</v>
      </c>
      <c r="N37" s="20"/>
      <c r="O37" s="19">
        <f t="shared" ref="O37" si="16">+SUM(O31:O36)</f>
        <v>5000000</v>
      </c>
      <c r="P37" s="19">
        <f t="shared" ref="P37" si="17">+SUM(P31:P36)</f>
        <v>12100</v>
      </c>
      <c r="Q37" s="19">
        <f t="shared" ref="Q37" si="18">+SUM(Q31:Q36)</f>
        <v>84700</v>
      </c>
      <c r="R37" s="20">
        <f t="shared" ref="R37" si="19">+SUM(R31:R36)</f>
        <v>1</v>
      </c>
    </row>
    <row r="39" spans="2:18" x14ac:dyDescent="0.2">
      <c r="B39" s="11"/>
    </row>
  </sheetData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Hesaplar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Cebi</dc:creator>
  <cp:lastModifiedBy>Ali Cebi</cp:lastModifiedBy>
  <dcterms:created xsi:type="dcterms:W3CDTF">2019-12-25T13:17:34Z</dcterms:created>
  <dcterms:modified xsi:type="dcterms:W3CDTF">2022-01-06T14:01:15Z</dcterms:modified>
</cp:coreProperties>
</file>